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21840" windowHeight="9435"/>
  </bookViews>
  <sheets>
    <sheet name="管理岗位" sheetId="5" r:id="rId1"/>
    <sheet name="特殊管理岗位" sheetId="6" r:id="rId2"/>
  </sheets>
  <calcPr calcId="145621"/>
</workbook>
</file>

<file path=xl/calcChain.xml><?xml version="1.0" encoding="utf-8"?>
<calcChain xmlns="http://schemas.openxmlformats.org/spreadsheetml/2006/main">
  <c r="N4" i="6" l="1"/>
  <c r="O4" i="6" s="1"/>
  <c r="N5" i="6"/>
  <c r="O5" i="6" s="1"/>
  <c r="O3" i="6"/>
  <c r="N3" i="6"/>
  <c r="Q4" i="5" l="1"/>
  <c r="Q3" i="5"/>
  <c r="Q6" i="5"/>
  <c r="Q7" i="5"/>
  <c r="Q8" i="5"/>
  <c r="Q10" i="5"/>
  <c r="Q9" i="5"/>
  <c r="Q12" i="5"/>
  <c r="Q13" i="5"/>
  <c r="Q14" i="5"/>
  <c r="Q15" i="5"/>
  <c r="Q5" i="5"/>
  <c r="L5" i="6"/>
  <c r="L4" i="6"/>
  <c r="L3" i="6"/>
  <c r="N16" i="5"/>
  <c r="L16" i="5"/>
  <c r="O16" i="5" s="1"/>
  <c r="N15" i="5"/>
  <c r="L15" i="5"/>
  <c r="O15" i="5" s="1"/>
  <c r="N14" i="5"/>
  <c r="L14" i="5"/>
  <c r="O14" i="5" s="1"/>
  <c r="N13" i="5"/>
  <c r="L13" i="5"/>
  <c r="O13" i="5" s="1"/>
  <c r="N12" i="5"/>
  <c r="L12" i="5"/>
  <c r="O12" i="5" s="1"/>
  <c r="N11" i="5"/>
  <c r="L11" i="5"/>
  <c r="N9" i="5"/>
  <c r="L9" i="5"/>
  <c r="N10" i="5"/>
  <c r="L10" i="5"/>
  <c r="N8" i="5"/>
  <c r="L8" i="5"/>
  <c r="N7" i="5"/>
  <c r="L7" i="5"/>
  <c r="N6" i="5"/>
  <c r="L6" i="5"/>
  <c r="O6" i="5" s="1"/>
  <c r="N3" i="5"/>
  <c r="L3" i="5"/>
  <c r="N4" i="5"/>
  <c r="L4" i="5"/>
  <c r="N5" i="5"/>
  <c r="L5" i="5"/>
  <c r="O5" i="5" s="1"/>
  <c r="R15" i="5" l="1"/>
  <c r="R13" i="5"/>
  <c r="R14" i="5"/>
  <c r="R12" i="5"/>
  <c r="O10" i="5"/>
  <c r="R10" i="5" s="1"/>
  <c r="O9" i="5"/>
  <c r="O11" i="5"/>
  <c r="R9" i="5"/>
  <c r="R6" i="5"/>
  <c r="O7" i="5"/>
  <c r="R7" i="5" s="1"/>
  <c r="O8" i="5"/>
  <c r="R8" i="5" s="1"/>
  <c r="R5" i="5"/>
  <c r="O4" i="5"/>
  <c r="R4" i="5" s="1"/>
  <c r="O3" i="5"/>
  <c r="R3" i="5" s="1"/>
</calcChain>
</file>

<file path=xl/sharedStrings.xml><?xml version="1.0" encoding="utf-8"?>
<sst xmlns="http://schemas.openxmlformats.org/spreadsheetml/2006/main" count="186" uniqueCount="114">
  <si>
    <t>招聘人数</t>
  </si>
  <si>
    <t>农科院</t>
  </si>
  <si>
    <t>管理</t>
  </si>
  <si>
    <t>发展规划处</t>
  </si>
  <si>
    <t>计划财务处</t>
  </si>
  <si>
    <t>工学、理学、管理学</t>
    <phoneticPr fontId="2" type="noConversion"/>
  </si>
  <si>
    <t>城乡规划学、统计学、高等教育学、管理学</t>
    <phoneticPr fontId="2" type="noConversion"/>
  </si>
  <si>
    <t>作物学</t>
    <phoneticPr fontId="2" type="noConversion"/>
  </si>
  <si>
    <t>组织人事部</t>
    <phoneticPr fontId="2" type="noConversion"/>
  </si>
  <si>
    <t>研究生院</t>
    <phoneticPr fontId="2" type="noConversion"/>
  </si>
  <si>
    <t>高等教育学、工学、管理学</t>
    <phoneticPr fontId="2" type="noConversion"/>
  </si>
  <si>
    <t>应聘单位</t>
    <phoneticPr fontId="2" type="noConversion"/>
  </si>
  <si>
    <t>应聘岗位</t>
    <phoneticPr fontId="2" type="noConversion"/>
  </si>
  <si>
    <t>姓名</t>
    <phoneticPr fontId="4" type="noConversion"/>
  </si>
  <si>
    <t>性别</t>
    <phoneticPr fontId="4" type="noConversion"/>
  </si>
  <si>
    <t>出生年月</t>
    <phoneticPr fontId="4" type="noConversion"/>
  </si>
  <si>
    <t>学历</t>
    <phoneticPr fontId="4" type="noConversion"/>
  </si>
  <si>
    <t>女</t>
  </si>
  <si>
    <t>硕士研究生</t>
  </si>
  <si>
    <t>男</t>
  </si>
  <si>
    <t xml:space="preserve">管理  </t>
    <phoneticPr fontId="2" type="noConversion"/>
  </si>
  <si>
    <t>管理</t>
    <phoneticPr fontId="2" type="noConversion"/>
  </si>
  <si>
    <t>计算机科学与技术</t>
  </si>
  <si>
    <t>李伟</t>
  </si>
  <si>
    <t>19910120</t>
  </si>
  <si>
    <t>作物遗传育种</t>
  </si>
  <si>
    <t>虎满林</t>
  </si>
  <si>
    <t>19890116</t>
  </si>
  <si>
    <t>李成</t>
  </si>
  <si>
    <t>19890106</t>
  </si>
  <si>
    <t>机械工程</t>
  </si>
  <si>
    <t>食品科学</t>
  </si>
  <si>
    <t>统计学</t>
  </si>
  <si>
    <t>杨卓</t>
  </si>
  <si>
    <t>19940202</t>
  </si>
  <si>
    <t>技术经济及管理</t>
  </si>
  <si>
    <t>刘琪</t>
  </si>
  <si>
    <t>19880921</t>
  </si>
  <si>
    <t>生药学</t>
  </si>
  <si>
    <t>刘梦颖</t>
  </si>
  <si>
    <t>19900419</t>
  </si>
  <si>
    <t>高师妍</t>
  </si>
  <si>
    <t>19940105</t>
  </si>
  <si>
    <t>行政管理</t>
  </si>
  <si>
    <t>乔爱芳</t>
  </si>
  <si>
    <t>19901021</t>
  </si>
  <si>
    <t>海文静</t>
  </si>
  <si>
    <t>19920306</t>
  </si>
  <si>
    <t>土地资源管理</t>
  </si>
  <si>
    <t>马瑞江</t>
  </si>
  <si>
    <t>19891114</t>
  </si>
  <si>
    <t>李煜</t>
  </si>
  <si>
    <t>19910310</t>
  </si>
  <si>
    <t>计算机软件与理论</t>
  </si>
  <si>
    <t>任姗姗</t>
  </si>
  <si>
    <t>19921125</t>
  </si>
  <si>
    <t>任立群</t>
  </si>
  <si>
    <t>19920727</t>
  </si>
  <si>
    <t>水力学及河流动力学</t>
  </si>
  <si>
    <t>马兰</t>
  </si>
  <si>
    <t>19911029</t>
  </si>
  <si>
    <t>计算机科学与技术</t>
    <phoneticPr fontId="2" type="noConversion"/>
  </si>
  <si>
    <t>招聘专业</t>
    <phoneticPr fontId="2" type="noConversion"/>
  </si>
  <si>
    <t>所学专业</t>
    <phoneticPr fontId="4" type="noConversion"/>
  </si>
  <si>
    <t>毕业院校</t>
    <phoneticPr fontId="2" type="noConversion"/>
  </si>
  <si>
    <t>岗位能力测试成绩</t>
    <phoneticPr fontId="2" type="noConversion"/>
  </si>
  <si>
    <t>青海大学</t>
    <phoneticPr fontId="2" type="noConversion"/>
  </si>
  <si>
    <t>陕西科技大学</t>
    <phoneticPr fontId="2" type="noConversion"/>
  </si>
  <si>
    <t>中国药科大学</t>
    <phoneticPr fontId="2" type="noConversion"/>
  </si>
  <si>
    <t>青海师范大学</t>
    <phoneticPr fontId="2" type="noConversion"/>
  </si>
  <si>
    <t>青海民族大学</t>
    <phoneticPr fontId="2" type="noConversion"/>
  </si>
  <si>
    <t>甘肃农业大学</t>
    <phoneticPr fontId="2" type="noConversion"/>
  </si>
  <si>
    <t>北京科技大学</t>
    <phoneticPr fontId="2" type="noConversion"/>
  </si>
  <si>
    <t>陕西师范大学</t>
    <phoneticPr fontId="2" type="noConversion"/>
  </si>
  <si>
    <t>西安交通大学</t>
    <phoneticPr fontId="2" type="noConversion"/>
  </si>
  <si>
    <t>华中师范大学</t>
  </si>
  <si>
    <t>综合能力测试成绩</t>
    <phoneticPr fontId="2" type="noConversion"/>
  </si>
  <si>
    <t>按30%折算成绩</t>
    <phoneticPr fontId="2" type="noConversion"/>
  </si>
  <si>
    <t>按40%折算成绩</t>
    <phoneticPr fontId="2" type="noConversion"/>
  </si>
  <si>
    <t>专业考核总成绩</t>
    <phoneticPr fontId="2" type="noConversion"/>
  </si>
  <si>
    <t>校团委大学生艺术中心</t>
  </si>
  <si>
    <t>艺术设计</t>
    <phoneticPr fontId="2" type="noConversion"/>
  </si>
  <si>
    <t>李潇然</t>
  </si>
  <si>
    <t>19891122</t>
  </si>
  <si>
    <t>中央美术学院</t>
  </si>
  <si>
    <t>艺术设计</t>
  </si>
  <si>
    <t>尹雪</t>
  </si>
  <si>
    <t>19910207</t>
  </si>
  <si>
    <t>大连工业大学</t>
  </si>
  <si>
    <t>邓光宇</t>
  </si>
  <si>
    <t>19900516</t>
  </si>
  <si>
    <t>西安工程大学</t>
  </si>
  <si>
    <t>艺设设计</t>
  </si>
  <si>
    <t>岗位名称</t>
    <phoneticPr fontId="2" type="noConversion"/>
  </si>
  <si>
    <t>毕业院校</t>
    <phoneticPr fontId="4" type="noConversion"/>
  </si>
  <si>
    <t>面试成绩</t>
    <phoneticPr fontId="2" type="noConversion"/>
  </si>
  <si>
    <t>总成绩</t>
    <phoneticPr fontId="2" type="noConversion"/>
  </si>
  <si>
    <t>名次</t>
    <phoneticPr fontId="2" type="noConversion"/>
  </si>
  <si>
    <t>是否进入体检</t>
    <phoneticPr fontId="2" type="noConversion"/>
  </si>
  <si>
    <t>青海大学2018年公开招聘管理岗位面试成绩及总成绩汇总表</t>
    <phoneticPr fontId="16" type="noConversion"/>
  </si>
  <si>
    <t>总成绩</t>
    <phoneticPr fontId="4" type="noConversion"/>
  </si>
  <si>
    <t>名次</t>
    <phoneticPr fontId="4" type="noConversion"/>
  </si>
  <si>
    <t>是否进入体检</t>
    <phoneticPr fontId="4" type="noConversion"/>
  </si>
  <si>
    <t>青海大学2018年公开招聘特殊管理岗位面试成绩及总成绩汇总表</t>
    <phoneticPr fontId="4" type="noConversion"/>
  </si>
  <si>
    <t>缺考</t>
    <phoneticPr fontId="2" type="noConversion"/>
  </si>
  <si>
    <t>2</t>
    <phoneticPr fontId="2" type="noConversion"/>
  </si>
  <si>
    <t>3</t>
    <phoneticPr fontId="2" type="noConversion"/>
  </si>
  <si>
    <t>是</t>
    <phoneticPr fontId="2" type="noConversion"/>
  </si>
  <si>
    <t>否</t>
    <phoneticPr fontId="2" type="noConversion"/>
  </si>
  <si>
    <t>是</t>
    <phoneticPr fontId="2" type="noConversion"/>
  </si>
  <si>
    <t>专业考核成绩</t>
    <phoneticPr fontId="4" type="noConversion"/>
  </si>
  <si>
    <t>按70%折算成绩</t>
    <phoneticPr fontId="4" type="noConversion"/>
  </si>
  <si>
    <t>面试
成绩</t>
    <phoneticPr fontId="4" type="noConversion"/>
  </si>
  <si>
    <t>按30%折算成绩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</si>
</sst>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22" x14ac:knownFonts="1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仿宋_GB2312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b/>
      <sz val="12"/>
      <color theme="1"/>
      <name val="仿宋_GB2312"/>
      <family val="3"/>
      <charset val="134"/>
    </font>
    <font>
      <sz val="14"/>
      <color theme="1"/>
      <name val="仿宋_GB2312"/>
      <family val="3"/>
      <charset val="134"/>
    </font>
    <font>
      <sz val="12"/>
      <color rgb="FFFF0000"/>
      <name val="仿宋_GB2312"/>
      <family val="3"/>
      <charset val="134"/>
    </font>
    <font>
      <sz val="14"/>
      <color rgb="FFFF0000"/>
      <name val="仿宋_GB2312"/>
      <family val="3"/>
      <charset val="134"/>
    </font>
    <font>
      <sz val="14"/>
      <color rgb="FF00B0F0"/>
      <name val="仿宋_GB2312"/>
      <family val="3"/>
      <charset val="134"/>
    </font>
    <font>
      <sz val="14"/>
      <name val="仿宋_GB2312"/>
      <family val="3"/>
      <charset val="134"/>
    </font>
    <font>
      <sz val="12"/>
      <color theme="1"/>
      <name val="黑体"/>
      <family val="3"/>
      <charset val="134"/>
    </font>
    <font>
      <sz val="18"/>
      <name val="方正小标宋简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2"/>
      <name val="黑体"/>
      <family val="3"/>
      <charset val="134"/>
    </font>
    <font>
      <sz val="12"/>
      <color theme="1" tint="4.9989318521683403E-2"/>
      <name val="黑体"/>
      <family val="3"/>
      <charset val="134"/>
    </font>
    <font>
      <sz val="12"/>
      <color theme="1" tint="4.9989318521683403E-2"/>
      <name val="仿宋_GB2312"/>
      <family val="3"/>
      <charset val="134"/>
    </font>
    <font>
      <sz val="14"/>
      <color theme="1" tint="4.9989318521683403E-2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7" fillId="0" borderId="0"/>
  </cellStyleXfs>
  <cellXfs count="37">
    <xf numFmtId="0" fontId="0" fillId="0" borderId="0" xfId="0"/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76" fontId="14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176" fontId="19" fillId="0" borderId="1" xfId="0" applyNumberFormat="1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abSelected="1" zoomScale="70" zoomScaleNormal="70" workbookViewId="0">
      <selection activeCell="W8" sqref="W8"/>
    </sheetView>
  </sheetViews>
  <sheetFormatPr defaultColWidth="9" defaultRowHeight="18.75" x14ac:dyDescent="0.25"/>
  <cols>
    <col min="1" max="1" width="10.875" style="1" customWidth="1"/>
    <col min="2" max="2" width="5.75" style="1" customWidth="1"/>
    <col min="3" max="3" width="5.875" style="1" customWidth="1"/>
    <col min="4" max="4" width="12.25" style="1" customWidth="1"/>
    <col min="5" max="5" width="8.375" style="1" bestFit="1" customWidth="1"/>
    <col min="6" max="6" width="6.25" style="1" bestFit="1" customWidth="1"/>
    <col min="7" max="7" width="10.75" style="1" bestFit="1" customWidth="1"/>
    <col min="8" max="8" width="13.25" style="1" bestFit="1" customWidth="1"/>
    <col min="9" max="9" width="15.75" style="1" bestFit="1" customWidth="1"/>
    <col min="10" max="10" width="23.375" style="1" bestFit="1" customWidth="1"/>
    <col min="11" max="11" width="9.625" style="19" customWidth="1"/>
    <col min="12" max="12" width="9.125" style="1" customWidth="1"/>
    <col min="13" max="13" width="9.75" style="15" customWidth="1"/>
    <col min="14" max="14" width="9" style="1" customWidth="1"/>
    <col min="15" max="15" width="9.875" style="1" customWidth="1"/>
    <col min="16" max="16" width="9.5" style="1" customWidth="1"/>
    <col min="17" max="17" width="9" style="1"/>
    <col min="18" max="18" width="7.75" style="1" customWidth="1"/>
    <col min="19" max="19" width="8.5" style="1" customWidth="1"/>
    <col min="20" max="16384" width="9" style="1"/>
  </cols>
  <sheetData>
    <row r="1" spans="1:20" ht="43.5" customHeight="1" x14ac:dyDescent="0.25">
      <c r="A1" s="33" t="s">
        <v>99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s="17" customFormat="1" ht="33" customHeight="1" x14ac:dyDescent="0.15">
      <c r="A2" s="12" t="s">
        <v>11</v>
      </c>
      <c r="B2" s="12" t="s">
        <v>12</v>
      </c>
      <c r="C2" s="12" t="s">
        <v>0</v>
      </c>
      <c r="D2" s="12" t="s">
        <v>62</v>
      </c>
      <c r="E2" s="21" t="s">
        <v>13</v>
      </c>
      <c r="F2" s="21" t="s">
        <v>14</v>
      </c>
      <c r="G2" s="21" t="s">
        <v>15</v>
      </c>
      <c r="H2" s="21" t="s">
        <v>16</v>
      </c>
      <c r="I2" s="21" t="s">
        <v>64</v>
      </c>
      <c r="J2" s="21" t="s">
        <v>63</v>
      </c>
      <c r="K2" s="22" t="s">
        <v>76</v>
      </c>
      <c r="L2" s="21" t="s">
        <v>77</v>
      </c>
      <c r="M2" s="22" t="s">
        <v>65</v>
      </c>
      <c r="N2" s="21" t="s">
        <v>78</v>
      </c>
      <c r="O2" s="22" t="s">
        <v>79</v>
      </c>
      <c r="P2" s="27" t="s">
        <v>95</v>
      </c>
      <c r="Q2" s="27" t="s">
        <v>77</v>
      </c>
      <c r="R2" s="27" t="s">
        <v>96</v>
      </c>
      <c r="S2" s="27" t="s">
        <v>97</v>
      </c>
      <c r="T2" s="27" t="s">
        <v>98</v>
      </c>
    </row>
    <row r="3" spans="1:20" s="6" customFormat="1" ht="20.100000000000001" customHeight="1" x14ac:dyDescent="0.15">
      <c r="A3" s="32" t="s">
        <v>8</v>
      </c>
      <c r="B3" s="32" t="s">
        <v>21</v>
      </c>
      <c r="C3" s="32">
        <v>1</v>
      </c>
      <c r="D3" s="32" t="s">
        <v>5</v>
      </c>
      <c r="E3" s="3" t="s">
        <v>33</v>
      </c>
      <c r="F3" s="3" t="s">
        <v>17</v>
      </c>
      <c r="G3" s="3" t="s">
        <v>34</v>
      </c>
      <c r="H3" s="3" t="s">
        <v>18</v>
      </c>
      <c r="I3" s="3" t="s">
        <v>66</v>
      </c>
      <c r="J3" s="3" t="s">
        <v>35</v>
      </c>
      <c r="K3" s="13">
        <v>75</v>
      </c>
      <c r="L3" s="13">
        <f>K3*0.3</f>
        <v>22.5</v>
      </c>
      <c r="M3" s="13">
        <v>83</v>
      </c>
      <c r="N3" s="13">
        <f>M3*0.4</f>
        <v>33.200000000000003</v>
      </c>
      <c r="O3" s="13">
        <f>L3+N3</f>
        <v>55.7</v>
      </c>
      <c r="P3" s="13">
        <v>84.2</v>
      </c>
      <c r="Q3" s="13">
        <f>P3*0.3</f>
        <v>25.26</v>
      </c>
      <c r="R3" s="13">
        <f>O3+Q3</f>
        <v>80.960000000000008</v>
      </c>
      <c r="S3" s="36">
        <v>1</v>
      </c>
      <c r="T3" s="30" t="s">
        <v>107</v>
      </c>
    </row>
    <row r="4" spans="1:20" s="6" customFormat="1" ht="20.100000000000001" customHeight="1" x14ac:dyDescent="0.15">
      <c r="A4" s="32"/>
      <c r="B4" s="32"/>
      <c r="C4" s="32"/>
      <c r="D4" s="32"/>
      <c r="E4" s="3" t="s">
        <v>39</v>
      </c>
      <c r="F4" s="3" t="s">
        <v>17</v>
      </c>
      <c r="G4" s="3" t="s">
        <v>40</v>
      </c>
      <c r="H4" s="3" t="s">
        <v>18</v>
      </c>
      <c r="I4" s="3" t="s">
        <v>67</v>
      </c>
      <c r="J4" s="3" t="s">
        <v>31</v>
      </c>
      <c r="K4" s="13">
        <v>69</v>
      </c>
      <c r="L4" s="13">
        <f>K4*0.3</f>
        <v>20.7</v>
      </c>
      <c r="M4" s="13">
        <v>84.6</v>
      </c>
      <c r="N4" s="13">
        <f>M4*0.4</f>
        <v>33.839999999999996</v>
      </c>
      <c r="O4" s="13">
        <f>L4+N4</f>
        <v>54.539999999999992</v>
      </c>
      <c r="P4" s="13">
        <v>84.4</v>
      </c>
      <c r="Q4" s="13">
        <f>P4*0.3</f>
        <v>25.32</v>
      </c>
      <c r="R4" s="13">
        <f>O4+Q4</f>
        <v>79.859999999999985</v>
      </c>
      <c r="S4" s="36">
        <v>2</v>
      </c>
      <c r="T4" s="29" t="s">
        <v>108</v>
      </c>
    </row>
    <row r="5" spans="1:20" s="6" customFormat="1" ht="20.100000000000001" customHeight="1" x14ac:dyDescent="0.15">
      <c r="A5" s="32"/>
      <c r="B5" s="32"/>
      <c r="C5" s="32"/>
      <c r="D5" s="32"/>
      <c r="E5" s="3" t="s">
        <v>36</v>
      </c>
      <c r="F5" s="3" t="s">
        <v>17</v>
      </c>
      <c r="G5" s="3" t="s">
        <v>37</v>
      </c>
      <c r="H5" s="3" t="s">
        <v>18</v>
      </c>
      <c r="I5" s="3" t="s">
        <v>68</v>
      </c>
      <c r="J5" s="3" t="s">
        <v>38</v>
      </c>
      <c r="K5" s="13">
        <v>68</v>
      </c>
      <c r="L5" s="13">
        <f>K5*0.3</f>
        <v>20.399999999999999</v>
      </c>
      <c r="M5" s="13">
        <v>85.6</v>
      </c>
      <c r="N5" s="13">
        <f>M5*0.4</f>
        <v>34.24</v>
      </c>
      <c r="O5" s="13">
        <f>L5+N5</f>
        <v>54.64</v>
      </c>
      <c r="P5" s="13">
        <v>83</v>
      </c>
      <c r="Q5" s="13">
        <f>P5*0.3</f>
        <v>24.9</v>
      </c>
      <c r="R5" s="13">
        <f>O5+Q5</f>
        <v>79.539999999999992</v>
      </c>
      <c r="S5" s="36">
        <v>3</v>
      </c>
      <c r="T5" s="29" t="s">
        <v>108</v>
      </c>
    </row>
    <row r="6" spans="1:20" s="9" customFormat="1" ht="20.100000000000001" customHeight="1" x14ac:dyDescent="0.15">
      <c r="A6" s="32" t="s">
        <v>3</v>
      </c>
      <c r="B6" s="32" t="s">
        <v>2</v>
      </c>
      <c r="C6" s="32">
        <v>1</v>
      </c>
      <c r="D6" s="32" t="s">
        <v>6</v>
      </c>
      <c r="E6" s="3" t="s">
        <v>41</v>
      </c>
      <c r="F6" s="3" t="s">
        <v>17</v>
      </c>
      <c r="G6" s="3" t="s">
        <v>42</v>
      </c>
      <c r="H6" s="3" t="s">
        <v>18</v>
      </c>
      <c r="I6" s="3" t="s">
        <v>70</v>
      </c>
      <c r="J6" s="3" t="s">
        <v>43</v>
      </c>
      <c r="K6" s="13">
        <v>80</v>
      </c>
      <c r="L6" s="13">
        <f t="shared" ref="L6:L8" si="0">K6*0.3</f>
        <v>24</v>
      </c>
      <c r="M6" s="13">
        <v>87.4</v>
      </c>
      <c r="N6" s="13">
        <f t="shared" ref="N6:N8" si="1">M6*0.4</f>
        <v>34.96</v>
      </c>
      <c r="O6" s="13">
        <f t="shared" ref="O6:O8" si="2">L6+N6</f>
        <v>58.96</v>
      </c>
      <c r="P6" s="13">
        <v>86.4</v>
      </c>
      <c r="Q6" s="13">
        <f t="shared" ref="Q6:Q8" si="3">P6*0.3</f>
        <v>25.92</v>
      </c>
      <c r="R6" s="13">
        <f t="shared" ref="R6:R8" si="4">O6+Q6</f>
        <v>84.88</v>
      </c>
      <c r="S6" s="36">
        <v>1</v>
      </c>
      <c r="T6" s="30" t="s">
        <v>109</v>
      </c>
    </row>
    <row r="7" spans="1:20" s="9" customFormat="1" ht="20.100000000000001" customHeight="1" x14ac:dyDescent="0.15">
      <c r="A7" s="32"/>
      <c r="B7" s="32"/>
      <c r="C7" s="32"/>
      <c r="D7" s="32"/>
      <c r="E7" s="3" t="s">
        <v>44</v>
      </c>
      <c r="F7" s="3" t="s">
        <v>17</v>
      </c>
      <c r="G7" s="3" t="s">
        <v>45</v>
      </c>
      <c r="H7" s="3" t="s">
        <v>18</v>
      </c>
      <c r="I7" s="3" t="s">
        <v>69</v>
      </c>
      <c r="J7" s="3" t="s">
        <v>32</v>
      </c>
      <c r="K7" s="13">
        <v>81</v>
      </c>
      <c r="L7" s="13">
        <f t="shared" si="0"/>
        <v>24.3</v>
      </c>
      <c r="M7" s="13">
        <v>84.4</v>
      </c>
      <c r="N7" s="13">
        <f t="shared" si="1"/>
        <v>33.760000000000005</v>
      </c>
      <c r="O7" s="13">
        <f t="shared" si="2"/>
        <v>58.06</v>
      </c>
      <c r="P7" s="13">
        <v>82.6</v>
      </c>
      <c r="Q7" s="13">
        <f t="shared" si="3"/>
        <v>24.779999999999998</v>
      </c>
      <c r="R7" s="13">
        <f t="shared" si="4"/>
        <v>82.84</v>
      </c>
      <c r="S7" s="36">
        <v>2</v>
      </c>
      <c r="T7" s="29" t="s">
        <v>108</v>
      </c>
    </row>
    <row r="8" spans="1:20" s="9" customFormat="1" ht="20.100000000000001" customHeight="1" x14ac:dyDescent="0.15">
      <c r="A8" s="32"/>
      <c r="B8" s="32"/>
      <c r="C8" s="32"/>
      <c r="D8" s="32"/>
      <c r="E8" s="3" t="s">
        <v>46</v>
      </c>
      <c r="F8" s="3" t="s">
        <v>17</v>
      </c>
      <c r="G8" s="3" t="s">
        <v>47</v>
      </c>
      <c r="H8" s="3" t="s">
        <v>18</v>
      </c>
      <c r="I8" s="3" t="s">
        <v>71</v>
      </c>
      <c r="J8" s="3" t="s">
        <v>48</v>
      </c>
      <c r="K8" s="13">
        <v>73</v>
      </c>
      <c r="L8" s="13">
        <f t="shared" si="0"/>
        <v>21.9</v>
      </c>
      <c r="M8" s="13">
        <v>86.2</v>
      </c>
      <c r="N8" s="13">
        <f t="shared" si="1"/>
        <v>34.480000000000004</v>
      </c>
      <c r="O8" s="13">
        <f t="shared" si="2"/>
        <v>56.38</v>
      </c>
      <c r="P8" s="13">
        <v>84.6</v>
      </c>
      <c r="Q8" s="13">
        <f t="shared" si="3"/>
        <v>25.38</v>
      </c>
      <c r="R8" s="13">
        <f t="shared" si="4"/>
        <v>81.760000000000005</v>
      </c>
      <c r="S8" s="36">
        <v>3</v>
      </c>
      <c r="T8" s="29" t="s">
        <v>108</v>
      </c>
    </row>
    <row r="9" spans="1:20" s="8" customFormat="1" ht="20.100000000000001" customHeight="1" x14ac:dyDescent="0.15">
      <c r="A9" s="32" t="s">
        <v>9</v>
      </c>
      <c r="B9" s="32" t="s">
        <v>2</v>
      </c>
      <c r="C9" s="32">
        <v>1</v>
      </c>
      <c r="D9" s="32" t="s">
        <v>10</v>
      </c>
      <c r="E9" s="3" t="s">
        <v>56</v>
      </c>
      <c r="F9" s="3" t="s">
        <v>19</v>
      </c>
      <c r="G9" s="3" t="s">
        <v>57</v>
      </c>
      <c r="H9" s="3" t="s">
        <v>18</v>
      </c>
      <c r="I9" s="3" t="s">
        <v>66</v>
      </c>
      <c r="J9" s="3" t="s">
        <v>58</v>
      </c>
      <c r="K9" s="13">
        <v>65</v>
      </c>
      <c r="L9" s="13">
        <f>K9*0.3</f>
        <v>19.5</v>
      </c>
      <c r="M9" s="13">
        <v>83.6</v>
      </c>
      <c r="N9" s="13">
        <f>M9*0.4</f>
        <v>33.44</v>
      </c>
      <c r="O9" s="13">
        <f>L9+N9</f>
        <v>52.94</v>
      </c>
      <c r="P9" s="13">
        <v>82.6</v>
      </c>
      <c r="Q9" s="13">
        <f>P9*0.3</f>
        <v>24.779999999999998</v>
      </c>
      <c r="R9" s="13">
        <f>O9+Q9</f>
        <v>77.72</v>
      </c>
      <c r="S9" s="36">
        <v>1</v>
      </c>
      <c r="T9" s="30" t="s">
        <v>109</v>
      </c>
    </row>
    <row r="10" spans="1:20" s="8" customFormat="1" ht="20.100000000000001" customHeight="1" x14ac:dyDescent="0.15">
      <c r="A10" s="32"/>
      <c r="B10" s="32"/>
      <c r="C10" s="32"/>
      <c r="D10" s="32"/>
      <c r="E10" s="3" t="s">
        <v>54</v>
      </c>
      <c r="F10" s="3" t="s">
        <v>17</v>
      </c>
      <c r="G10" s="3" t="s">
        <v>55</v>
      </c>
      <c r="H10" s="3" t="s">
        <v>18</v>
      </c>
      <c r="I10" s="3" t="s">
        <v>74</v>
      </c>
      <c r="J10" s="3" t="s">
        <v>30</v>
      </c>
      <c r="K10" s="13">
        <v>72</v>
      </c>
      <c r="L10" s="13">
        <f>K10*0.3</f>
        <v>21.599999999999998</v>
      </c>
      <c r="M10" s="13">
        <v>78.599999999999994</v>
      </c>
      <c r="N10" s="13">
        <f>M10*0.4</f>
        <v>31.439999999999998</v>
      </c>
      <c r="O10" s="13">
        <f>L10+N10</f>
        <v>53.039999999999992</v>
      </c>
      <c r="P10" s="13">
        <v>82.2</v>
      </c>
      <c r="Q10" s="13">
        <f>P10*0.3</f>
        <v>24.66</v>
      </c>
      <c r="R10" s="13">
        <f>O10+Q10</f>
        <v>77.699999999999989</v>
      </c>
      <c r="S10" s="36">
        <v>2</v>
      </c>
      <c r="T10" s="29" t="s">
        <v>108</v>
      </c>
    </row>
    <row r="11" spans="1:20" s="8" customFormat="1" ht="19.5" customHeight="1" x14ac:dyDescent="0.15">
      <c r="A11" s="32"/>
      <c r="B11" s="32"/>
      <c r="C11" s="32"/>
      <c r="D11" s="32"/>
      <c r="E11" s="3" t="s">
        <v>59</v>
      </c>
      <c r="F11" s="3" t="s">
        <v>17</v>
      </c>
      <c r="G11" s="3" t="s">
        <v>60</v>
      </c>
      <c r="H11" s="3" t="s">
        <v>18</v>
      </c>
      <c r="I11" s="3" t="s">
        <v>75</v>
      </c>
      <c r="J11" s="3" t="s">
        <v>43</v>
      </c>
      <c r="K11" s="13">
        <v>64</v>
      </c>
      <c r="L11" s="13">
        <f>K11*0.3</f>
        <v>19.2</v>
      </c>
      <c r="M11" s="13">
        <v>82.8</v>
      </c>
      <c r="N11" s="13">
        <f>M11*0.4</f>
        <v>33.119999999999997</v>
      </c>
      <c r="O11" s="13">
        <f>L11+N11</f>
        <v>52.319999999999993</v>
      </c>
      <c r="P11" s="13" t="s">
        <v>104</v>
      </c>
      <c r="Q11" s="13" t="s">
        <v>104</v>
      </c>
      <c r="R11" s="13" t="s">
        <v>104</v>
      </c>
      <c r="S11" s="36" t="s">
        <v>104</v>
      </c>
      <c r="T11" s="28" t="s">
        <v>104</v>
      </c>
    </row>
    <row r="12" spans="1:20" s="6" customFormat="1" ht="20.100000000000001" customHeight="1" x14ac:dyDescent="0.15">
      <c r="A12" s="32" t="s">
        <v>4</v>
      </c>
      <c r="B12" s="32" t="s">
        <v>2</v>
      </c>
      <c r="C12" s="32">
        <v>1</v>
      </c>
      <c r="D12" s="32" t="s">
        <v>61</v>
      </c>
      <c r="E12" s="3" t="s">
        <v>51</v>
      </c>
      <c r="F12" s="3" t="s">
        <v>19</v>
      </c>
      <c r="G12" s="3" t="s">
        <v>52</v>
      </c>
      <c r="H12" s="3" t="s">
        <v>18</v>
      </c>
      <c r="I12" s="3" t="s">
        <v>73</v>
      </c>
      <c r="J12" s="3" t="s">
        <v>53</v>
      </c>
      <c r="K12" s="13">
        <v>56</v>
      </c>
      <c r="L12" s="13">
        <f t="shared" ref="L12:L13" si="5">K12*0.3</f>
        <v>16.8</v>
      </c>
      <c r="M12" s="13">
        <v>87.2</v>
      </c>
      <c r="N12" s="13">
        <f t="shared" ref="N12:N13" si="6">M12*0.4</f>
        <v>34.880000000000003</v>
      </c>
      <c r="O12" s="13">
        <f t="shared" ref="O12:O13" si="7">L12+N12</f>
        <v>51.680000000000007</v>
      </c>
      <c r="P12" s="13">
        <v>83.6</v>
      </c>
      <c r="Q12" s="13">
        <f t="shared" ref="Q12:Q15" si="8">P12*0.3</f>
        <v>25.08</v>
      </c>
      <c r="R12" s="13">
        <f t="shared" ref="R12:R15" si="9">O12+Q12</f>
        <v>76.760000000000005</v>
      </c>
      <c r="S12" s="36">
        <v>1</v>
      </c>
      <c r="T12" s="30" t="s">
        <v>109</v>
      </c>
    </row>
    <row r="13" spans="1:20" s="6" customFormat="1" ht="20.100000000000001" customHeight="1" x14ac:dyDescent="0.15">
      <c r="A13" s="32"/>
      <c r="B13" s="32"/>
      <c r="C13" s="32"/>
      <c r="D13" s="32"/>
      <c r="E13" s="3" t="s">
        <v>49</v>
      </c>
      <c r="F13" s="3" t="s">
        <v>19</v>
      </c>
      <c r="G13" s="3" t="s">
        <v>50</v>
      </c>
      <c r="H13" s="3" t="s">
        <v>18</v>
      </c>
      <c r="I13" s="3" t="s">
        <v>72</v>
      </c>
      <c r="J13" s="3" t="s">
        <v>22</v>
      </c>
      <c r="K13" s="13">
        <v>51</v>
      </c>
      <c r="L13" s="13">
        <f t="shared" si="5"/>
        <v>15.299999999999999</v>
      </c>
      <c r="M13" s="13">
        <v>76.599999999999994</v>
      </c>
      <c r="N13" s="13">
        <f t="shared" si="6"/>
        <v>30.64</v>
      </c>
      <c r="O13" s="13">
        <f t="shared" si="7"/>
        <v>45.94</v>
      </c>
      <c r="P13" s="13">
        <v>79</v>
      </c>
      <c r="Q13" s="13">
        <f t="shared" si="8"/>
        <v>23.7</v>
      </c>
      <c r="R13" s="13">
        <f t="shared" si="9"/>
        <v>69.64</v>
      </c>
      <c r="S13" s="36">
        <v>2</v>
      </c>
      <c r="T13" s="29" t="s">
        <v>108</v>
      </c>
    </row>
    <row r="14" spans="1:20" s="6" customFormat="1" ht="20.100000000000001" customHeight="1" x14ac:dyDescent="0.15">
      <c r="A14" s="32" t="s">
        <v>1</v>
      </c>
      <c r="B14" s="32" t="s">
        <v>20</v>
      </c>
      <c r="C14" s="32">
        <v>1</v>
      </c>
      <c r="D14" s="32" t="s">
        <v>7</v>
      </c>
      <c r="E14" s="3" t="s">
        <v>23</v>
      </c>
      <c r="F14" s="3" t="s">
        <v>19</v>
      </c>
      <c r="G14" s="3" t="s">
        <v>24</v>
      </c>
      <c r="H14" s="3" t="s">
        <v>18</v>
      </c>
      <c r="I14" s="3" t="s">
        <v>66</v>
      </c>
      <c r="J14" s="3" t="s">
        <v>25</v>
      </c>
      <c r="K14" s="13">
        <v>63</v>
      </c>
      <c r="L14" s="13">
        <f>K14*0.3</f>
        <v>18.899999999999999</v>
      </c>
      <c r="M14" s="13">
        <v>79.599999999999994</v>
      </c>
      <c r="N14" s="13">
        <f>M14*0.4</f>
        <v>31.84</v>
      </c>
      <c r="O14" s="13">
        <f>L14+N14</f>
        <v>50.739999999999995</v>
      </c>
      <c r="P14" s="13">
        <v>78.8</v>
      </c>
      <c r="Q14" s="13">
        <f t="shared" si="8"/>
        <v>23.639999999999997</v>
      </c>
      <c r="R14" s="13">
        <f t="shared" si="9"/>
        <v>74.38</v>
      </c>
      <c r="S14" s="36">
        <v>1</v>
      </c>
      <c r="T14" s="30" t="s">
        <v>109</v>
      </c>
    </row>
    <row r="15" spans="1:20" s="6" customFormat="1" ht="20.100000000000001" customHeight="1" x14ac:dyDescent="0.15">
      <c r="A15" s="32"/>
      <c r="B15" s="32"/>
      <c r="C15" s="32"/>
      <c r="D15" s="32"/>
      <c r="E15" s="3" t="s">
        <v>26</v>
      </c>
      <c r="F15" s="3" t="s">
        <v>17</v>
      </c>
      <c r="G15" s="3" t="s">
        <v>27</v>
      </c>
      <c r="H15" s="3" t="s">
        <v>18</v>
      </c>
      <c r="I15" s="3" t="s">
        <v>66</v>
      </c>
      <c r="J15" s="3" t="s">
        <v>25</v>
      </c>
      <c r="K15" s="13">
        <v>58</v>
      </c>
      <c r="L15" s="13">
        <f>K15*0.3</f>
        <v>17.399999999999999</v>
      </c>
      <c r="M15" s="13">
        <v>81.400000000000006</v>
      </c>
      <c r="N15" s="13">
        <f>M15*0.4</f>
        <v>32.56</v>
      </c>
      <c r="O15" s="13">
        <f>L15+N15</f>
        <v>49.96</v>
      </c>
      <c r="P15" s="13">
        <v>77.599999999999994</v>
      </c>
      <c r="Q15" s="13">
        <f t="shared" si="8"/>
        <v>23.279999999999998</v>
      </c>
      <c r="R15" s="13">
        <f t="shared" si="9"/>
        <v>73.239999999999995</v>
      </c>
      <c r="S15" s="36">
        <v>2</v>
      </c>
      <c r="T15" s="29" t="s">
        <v>108</v>
      </c>
    </row>
    <row r="16" spans="1:20" s="6" customFormat="1" ht="20.100000000000001" customHeight="1" x14ac:dyDescent="0.15">
      <c r="A16" s="32"/>
      <c r="B16" s="32"/>
      <c r="C16" s="32"/>
      <c r="D16" s="32"/>
      <c r="E16" s="3" t="s">
        <v>28</v>
      </c>
      <c r="F16" s="3" t="s">
        <v>19</v>
      </c>
      <c r="G16" s="3" t="s">
        <v>29</v>
      </c>
      <c r="H16" s="3" t="s">
        <v>18</v>
      </c>
      <c r="I16" s="3" t="s">
        <v>71</v>
      </c>
      <c r="J16" s="3" t="s">
        <v>25</v>
      </c>
      <c r="K16" s="13">
        <v>43</v>
      </c>
      <c r="L16" s="13">
        <f>K16*0.3</f>
        <v>12.9</v>
      </c>
      <c r="M16" s="13">
        <v>76.8</v>
      </c>
      <c r="N16" s="13">
        <f>M16*0.4</f>
        <v>30.72</v>
      </c>
      <c r="O16" s="13">
        <f>L16+N16</f>
        <v>43.62</v>
      </c>
      <c r="P16" s="13" t="s">
        <v>104</v>
      </c>
      <c r="Q16" s="13" t="s">
        <v>104</v>
      </c>
      <c r="R16" s="13" t="s">
        <v>104</v>
      </c>
      <c r="S16" s="36" t="s">
        <v>104</v>
      </c>
      <c r="T16" s="28" t="s">
        <v>104</v>
      </c>
    </row>
    <row r="17" spans="11:17" s="8" customFormat="1" ht="20.100000000000001" customHeight="1" x14ac:dyDescent="0.15">
      <c r="K17" s="18"/>
      <c r="N17" s="4"/>
      <c r="O17" s="10"/>
      <c r="P17" s="10"/>
      <c r="Q17" s="11"/>
    </row>
    <row r="18" spans="11:17" s="8" customFormat="1" ht="20.100000000000001" customHeight="1" x14ac:dyDescent="0.15">
      <c r="K18" s="18"/>
      <c r="N18" s="5"/>
      <c r="O18" s="7"/>
      <c r="P18" s="7"/>
    </row>
    <row r="19" spans="11:17" s="6" customFormat="1" ht="19.5" customHeight="1" x14ac:dyDescent="0.15">
      <c r="K19" s="14"/>
      <c r="N19" s="5"/>
      <c r="O19" s="5"/>
      <c r="P19" s="5"/>
    </row>
    <row r="20" spans="11:17" s="6" customFormat="1" ht="19.5" customHeight="1" x14ac:dyDescent="0.15">
      <c r="K20" s="14"/>
      <c r="N20" s="4"/>
      <c r="O20" s="5"/>
      <c r="P20" s="5"/>
    </row>
    <row r="21" spans="11:17" s="6" customFormat="1" ht="19.5" customHeight="1" x14ac:dyDescent="0.15">
      <c r="K21" s="14"/>
      <c r="N21" s="5"/>
      <c r="O21" s="5"/>
      <c r="P21" s="5"/>
    </row>
    <row r="22" spans="11:17" s="6" customFormat="1" ht="19.5" customHeight="1" x14ac:dyDescent="0.15">
      <c r="K22" s="14"/>
      <c r="M22" s="14"/>
      <c r="N22" s="5"/>
      <c r="O22" s="5"/>
      <c r="P22" s="5"/>
    </row>
    <row r="23" spans="11:17" s="6" customFormat="1" ht="19.5" customHeight="1" x14ac:dyDescent="0.15">
      <c r="K23" s="14"/>
      <c r="M23" s="14"/>
      <c r="N23" s="4"/>
      <c r="O23" s="5"/>
      <c r="P23" s="5"/>
    </row>
    <row r="24" spans="11:17" s="6" customFormat="1" ht="19.5" customHeight="1" x14ac:dyDescent="0.15">
      <c r="K24" s="14"/>
      <c r="M24" s="14"/>
      <c r="N24" s="5"/>
      <c r="O24" s="5"/>
      <c r="P24" s="5"/>
    </row>
    <row r="25" spans="11:17" s="6" customFormat="1" ht="19.5" customHeight="1" x14ac:dyDescent="0.15">
      <c r="K25" s="14"/>
      <c r="M25" s="14"/>
      <c r="N25" s="5"/>
      <c r="O25" s="5"/>
      <c r="P25" s="5"/>
    </row>
    <row r="26" spans="11:17" s="6" customFormat="1" ht="19.5" customHeight="1" x14ac:dyDescent="0.15">
      <c r="K26" s="14"/>
      <c r="M26" s="14"/>
      <c r="N26" s="4"/>
      <c r="O26" s="5"/>
      <c r="P26" s="5"/>
    </row>
    <row r="27" spans="11:17" s="6" customFormat="1" ht="19.5" customHeight="1" x14ac:dyDescent="0.15">
      <c r="K27" s="14"/>
      <c r="M27" s="14"/>
      <c r="N27" s="5"/>
      <c r="O27" s="5"/>
      <c r="P27" s="5"/>
    </row>
    <row r="28" spans="11:17" s="6" customFormat="1" ht="19.5" customHeight="1" x14ac:dyDescent="0.15">
      <c r="K28" s="14"/>
      <c r="M28" s="14"/>
      <c r="N28" s="5"/>
      <c r="O28" s="5"/>
      <c r="P28" s="5"/>
    </row>
    <row r="29" spans="11:17" s="6" customFormat="1" ht="19.5" customHeight="1" x14ac:dyDescent="0.15">
      <c r="K29" s="14"/>
      <c r="M29" s="14"/>
      <c r="N29" s="4"/>
      <c r="O29" s="5"/>
      <c r="P29" s="5"/>
    </row>
    <row r="30" spans="11:17" s="6" customFormat="1" ht="19.5" customHeight="1" x14ac:dyDescent="0.15">
      <c r="K30" s="14"/>
      <c r="M30" s="14"/>
      <c r="N30" s="5"/>
      <c r="O30" s="5"/>
      <c r="P30" s="5"/>
    </row>
    <row r="31" spans="11:17" s="6" customFormat="1" ht="19.5" customHeight="1" x14ac:dyDescent="0.15">
      <c r="K31" s="14"/>
      <c r="M31" s="14"/>
      <c r="N31" s="5"/>
      <c r="O31" s="5"/>
      <c r="P31" s="5"/>
    </row>
    <row r="32" spans="11:17" s="6" customFormat="1" ht="19.5" customHeight="1" x14ac:dyDescent="0.15">
      <c r="K32" s="14"/>
      <c r="M32" s="14"/>
      <c r="N32" s="4"/>
      <c r="O32" s="5"/>
      <c r="P32" s="5"/>
    </row>
    <row r="33" spans="1:17" s="6" customFormat="1" ht="19.5" customHeight="1" x14ac:dyDescent="0.15">
      <c r="K33" s="14"/>
      <c r="M33" s="14"/>
      <c r="N33" s="5"/>
      <c r="O33" s="5"/>
      <c r="P33" s="5"/>
    </row>
    <row r="34" spans="1:17" s="6" customFormat="1" ht="19.5" customHeight="1" x14ac:dyDescent="0.15">
      <c r="K34" s="14"/>
      <c r="M34" s="14"/>
      <c r="N34" s="5"/>
      <c r="O34" s="5"/>
      <c r="P34" s="5"/>
    </row>
    <row r="35" spans="1:17" s="6" customFormat="1" ht="19.5" customHeight="1" x14ac:dyDescent="0.15">
      <c r="K35" s="14"/>
      <c r="M35" s="14"/>
      <c r="N35" s="4"/>
      <c r="O35" s="5"/>
      <c r="P35" s="5"/>
    </row>
    <row r="36" spans="1:17" s="6" customFormat="1" ht="19.5" customHeight="1" x14ac:dyDescent="0.15">
      <c r="K36" s="14"/>
      <c r="M36" s="14"/>
      <c r="N36" s="5"/>
      <c r="O36" s="5"/>
      <c r="P36" s="5"/>
    </row>
    <row r="37" spans="1:17" s="6" customFormat="1" ht="19.5" customHeight="1" x14ac:dyDescent="0.15">
      <c r="K37" s="14"/>
      <c r="M37" s="14"/>
      <c r="N37" s="5"/>
      <c r="O37" s="5"/>
      <c r="P37" s="5"/>
    </row>
    <row r="38" spans="1:17" s="6" customFormat="1" ht="19.5" customHeight="1" x14ac:dyDescent="0.15">
      <c r="K38" s="14"/>
      <c r="M38" s="14"/>
      <c r="N38" s="4"/>
      <c r="O38" s="5"/>
      <c r="P38" s="5"/>
    </row>
    <row r="39" spans="1:17" s="6" customFormat="1" ht="19.5" customHeight="1" x14ac:dyDescent="0.15">
      <c r="K39" s="14"/>
      <c r="M39" s="14"/>
      <c r="N39" s="5"/>
      <c r="O39" s="5"/>
      <c r="P39" s="5"/>
    </row>
    <row r="40" spans="1:17" s="6" customFormat="1" ht="19.5" customHeight="1" x14ac:dyDescent="0.15">
      <c r="K40" s="14"/>
      <c r="M40" s="14"/>
      <c r="N40" s="5"/>
      <c r="O40" s="5"/>
      <c r="P40" s="5"/>
    </row>
    <row r="41" spans="1:17" s="6" customFormat="1" ht="19.5" customHeight="1" x14ac:dyDescent="0.15">
      <c r="K41" s="14"/>
      <c r="M41" s="14"/>
      <c r="N41" s="4"/>
      <c r="O41" s="5"/>
      <c r="P41" s="5"/>
    </row>
    <row r="42" spans="1:17" s="6" customFormat="1" ht="19.5" customHeight="1" x14ac:dyDescent="0.15">
      <c r="K42" s="14"/>
      <c r="M42" s="14"/>
      <c r="N42" s="5"/>
      <c r="O42" s="5"/>
      <c r="P42" s="5"/>
    </row>
    <row r="43" spans="1:17" s="6" customFormat="1" ht="19.5" customHeight="1" x14ac:dyDescent="0.15">
      <c r="K43" s="14"/>
      <c r="M43" s="14"/>
      <c r="N43" s="5"/>
      <c r="O43" s="5"/>
      <c r="P43" s="5"/>
    </row>
    <row r="44" spans="1:17" s="6" customFormat="1" ht="19.5" customHeight="1" x14ac:dyDescent="0.15">
      <c r="K44" s="14"/>
      <c r="M44" s="14"/>
      <c r="N44" s="4"/>
      <c r="O44" s="5"/>
      <c r="P44" s="5"/>
    </row>
    <row r="45" spans="1:17" x14ac:dyDescent="0.25">
      <c r="N45" s="5"/>
      <c r="O45" s="5"/>
      <c r="P45" s="5"/>
      <c r="Q45" s="6"/>
    </row>
    <row r="46" spans="1:17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0"/>
      <c r="L46" s="2"/>
      <c r="M46" s="16"/>
      <c r="N46" s="2"/>
      <c r="O46" s="2"/>
      <c r="P46" s="2"/>
    </row>
    <row r="47" spans="1:17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0"/>
      <c r="L47" s="2"/>
      <c r="M47" s="16"/>
      <c r="N47" s="2"/>
      <c r="O47" s="2"/>
      <c r="P47" s="2"/>
    </row>
    <row r="48" spans="1:17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0"/>
      <c r="L48" s="2"/>
      <c r="M48" s="16"/>
      <c r="N48" s="2"/>
      <c r="O48" s="2"/>
      <c r="P48" s="2"/>
    </row>
    <row r="49" spans="1:16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0"/>
      <c r="L49" s="2"/>
      <c r="M49" s="16"/>
      <c r="N49" s="2"/>
      <c r="O49" s="2"/>
      <c r="P49" s="2"/>
    </row>
    <row r="50" spans="1:16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0"/>
      <c r="L50" s="2"/>
      <c r="M50" s="16"/>
      <c r="N50" s="2"/>
      <c r="O50" s="2"/>
      <c r="P50" s="2"/>
    </row>
    <row r="51" spans="1:16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0"/>
      <c r="L51" s="2"/>
      <c r="M51" s="16"/>
      <c r="N51" s="2"/>
      <c r="O51" s="2"/>
      <c r="P51" s="2"/>
    </row>
  </sheetData>
  <sortState ref="E9:T11">
    <sortCondition ref="S9:S11"/>
  </sortState>
  <mergeCells count="21">
    <mergeCell ref="A14:A16"/>
    <mergeCell ref="B14:B16"/>
    <mergeCell ref="C14:C16"/>
    <mergeCell ref="D14:D16"/>
    <mergeCell ref="A1:T1"/>
    <mergeCell ref="A9:A11"/>
    <mergeCell ref="B9:B11"/>
    <mergeCell ref="C9:C11"/>
    <mergeCell ref="D9:D11"/>
    <mergeCell ref="A12:A13"/>
    <mergeCell ref="B12:B13"/>
    <mergeCell ref="C12:C13"/>
    <mergeCell ref="D12:D13"/>
    <mergeCell ref="A3:A5"/>
    <mergeCell ref="B3:B5"/>
    <mergeCell ref="C3:C5"/>
    <mergeCell ref="D3:D5"/>
    <mergeCell ref="A6:A8"/>
    <mergeCell ref="B6:B8"/>
    <mergeCell ref="C6:C8"/>
    <mergeCell ref="D6:D8"/>
  </mergeCells>
  <phoneticPr fontId="2" type="noConversion"/>
  <pageMargins left="0.39" right="0.23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zoomScale="60" zoomScaleNormal="60" workbookViewId="0">
      <selection activeCell="U11" sqref="U11"/>
    </sheetView>
  </sheetViews>
  <sheetFormatPr defaultRowHeight="13.5" x14ac:dyDescent="0.15"/>
  <cols>
    <col min="1" max="1" width="22" customWidth="1"/>
    <col min="2" max="2" width="10.125" customWidth="1"/>
    <col min="3" max="3" width="10" customWidth="1"/>
    <col min="4" max="4" width="11.25" customWidth="1"/>
    <col min="5" max="5" width="9.75" customWidth="1"/>
    <col min="6" max="6" width="6.75" customWidth="1"/>
    <col min="7" max="7" width="12.625" customWidth="1"/>
    <col min="8" max="8" width="13.875" customWidth="1"/>
    <col min="9" max="9" width="18.5" customWidth="1"/>
    <col min="10" max="10" width="15" customWidth="1"/>
    <col min="11" max="11" width="10.125" customWidth="1"/>
    <col min="12" max="12" width="11.25" customWidth="1"/>
    <col min="13" max="13" width="9.5" customWidth="1"/>
    <col min="14" max="14" width="12.375" customWidth="1"/>
  </cols>
  <sheetData>
    <row r="1" spans="1:17" ht="36" customHeight="1" x14ac:dyDescent="0.15">
      <c r="A1" s="35" t="s">
        <v>103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30.75" customHeight="1" x14ac:dyDescent="0.15">
      <c r="A2" s="12" t="s">
        <v>11</v>
      </c>
      <c r="B2" s="12" t="s">
        <v>93</v>
      </c>
      <c r="C2" s="12" t="s">
        <v>0</v>
      </c>
      <c r="D2" s="12" t="s">
        <v>12</v>
      </c>
      <c r="E2" s="25" t="s">
        <v>13</v>
      </c>
      <c r="F2" s="25" t="s">
        <v>14</v>
      </c>
      <c r="G2" s="25" t="s">
        <v>15</v>
      </c>
      <c r="H2" s="25" t="s">
        <v>16</v>
      </c>
      <c r="I2" s="25" t="s">
        <v>94</v>
      </c>
      <c r="J2" s="25" t="s">
        <v>63</v>
      </c>
      <c r="K2" s="25" t="s">
        <v>110</v>
      </c>
      <c r="L2" s="25" t="s">
        <v>111</v>
      </c>
      <c r="M2" s="25" t="s">
        <v>112</v>
      </c>
      <c r="N2" s="25" t="s">
        <v>113</v>
      </c>
      <c r="O2" s="25" t="s">
        <v>100</v>
      </c>
      <c r="P2" s="25" t="s">
        <v>101</v>
      </c>
      <c r="Q2" s="25" t="s">
        <v>102</v>
      </c>
    </row>
    <row r="3" spans="1:17" ht="30.75" customHeight="1" x14ac:dyDescent="0.15">
      <c r="A3" s="34" t="s">
        <v>80</v>
      </c>
      <c r="B3" s="34" t="s">
        <v>2</v>
      </c>
      <c r="C3" s="34">
        <v>1</v>
      </c>
      <c r="D3" s="32" t="s">
        <v>81</v>
      </c>
      <c r="E3" s="23" t="s">
        <v>82</v>
      </c>
      <c r="F3" s="23" t="s">
        <v>19</v>
      </c>
      <c r="G3" s="23" t="s">
        <v>83</v>
      </c>
      <c r="H3" s="23" t="s">
        <v>18</v>
      </c>
      <c r="I3" s="23" t="s">
        <v>84</v>
      </c>
      <c r="J3" s="23" t="s">
        <v>85</v>
      </c>
      <c r="K3" s="24">
        <v>86.8</v>
      </c>
      <c r="L3" s="24">
        <f>K3*0.7</f>
        <v>60.759999999999991</v>
      </c>
      <c r="M3" s="24">
        <v>83</v>
      </c>
      <c r="N3" s="24">
        <f>M3*0.3</f>
        <v>24.9</v>
      </c>
      <c r="O3" s="24">
        <f>L3+N3</f>
        <v>85.66</v>
      </c>
      <c r="P3" s="26">
        <v>1</v>
      </c>
      <c r="Q3" s="31" t="s">
        <v>107</v>
      </c>
    </row>
    <row r="4" spans="1:17" ht="30.75" customHeight="1" x14ac:dyDescent="0.15">
      <c r="A4" s="34"/>
      <c r="B4" s="34"/>
      <c r="C4" s="34"/>
      <c r="D4" s="32"/>
      <c r="E4" s="23" t="s">
        <v>86</v>
      </c>
      <c r="F4" s="23" t="s">
        <v>17</v>
      </c>
      <c r="G4" s="23" t="s">
        <v>87</v>
      </c>
      <c r="H4" s="23" t="s">
        <v>18</v>
      </c>
      <c r="I4" s="23" t="s">
        <v>88</v>
      </c>
      <c r="J4" s="23" t="s">
        <v>85</v>
      </c>
      <c r="K4" s="24">
        <v>82.8</v>
      </c>
      <c r="L4" s="24">
        <f>K4*0.7</f>
        <v>57.959999999999994</v>
      </c>
      <c r="M4" s="24">
        <v>79.599999999999994</v>
      </c>
      <c r="N4" s="24">
        <f t="shared" ref="N4:N5" si="0">M4*0.3</f>
        <v>23.88</v>
      </c>
      <c r="O4" s="24">
        <f t="shared" ref="O4:O5" si="1">L4+N4</f>
        <v>81.839999999999989</v>
      </c>
      <c r="P4" s="26" t="s">
        <v>105</v>
      </c>
      <c r="Q4" s="24" t="s">
        <v>108</v>
      </c>
    </row>
    <row r="5" spans="1:17" ht="30.75" customHeight="1" x14ac:dyDescent="0.15">
      <c r="A5" s="34"/>
      <c r="B5" s="34"/>
      <c r="C5" s="34"/>
      <c r="D5" s="32"/>
      <c r="E5" s="23" t="s">
        <v>89</v>
      </c>
      <c r="F5" s="23" t="s">
        <v>17</v>
      </c>
      <c r="G5" s="23" t="s">
        <v>90</v>
      </c>
      <c r="H5" s="23" t="s">
        <v>18</v>
      </c>
      <c r="I5" s="23" t="s">
        <v>91</v>
      </c>
      <c r="J5" s="23" t="s">
        <v>92</v>
      </c>
      <c r="K5" s="24">
        <v>80.400000000000006</v>
      </c>
      <c r="L5" s="24">
        <f>K5*0.7</f>
        <v>56.28</v>
      </c>
      <c r="M5" s="24">
        <v>79.599999999999994</v>
      </c>
      <c r="N5" s="24">
        <f t="shared" si="0"/>
        <v>23.88</v>
      </c>
      <c r="O5" s="24">
        <f t="shared" si="1"/>
        <v>80.16</v>
      </c>
      <c r="P5" s="26" t="s">
        <v>106</v>
      </c>
      <c r="Q5" s="24" t="s">
        <v>108</v>
      </c>
    </row>
  </sheetData>
  <mergeCells count="5">
    <mergeCell ref="A3:A5"/>
    <mergeCell ref="B3:B5"/>
    <mergeCell ref="C3:C5"/>
    <mergeCell ref="D3:D5"/>
    <mergeCell ref="A1:Q1"/>
  </mergeCells>
  <phoneticPr fontId="2" type="noConversion"/>
  <pageMargins left="0.41" right="0.35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管理岗位</vt:lpstr>
      <vt:lpstr>特殊管理岗位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关锋</cp:lastModifiedBy>
  <cp:lastPrinted>2018-06-23T05:00:57Z</cp:lastPrinted>
  <dcterms:created xsi:type="dcterms:W3CDTF">2006-09-16T00:00:00Z</dcterms:created>
  <dcterms:modified xsi:type="dcterms:W3CDTF">2018-06-23T05:00:59Z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